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Cenu aptaujas\2022_gads\2022_3 Palmu 7 jumts\"/>
    </mc:Choice>
  </mc:AlternateContent>
  <xr:revisionPtr revIDLastSave="0" documentId="13_ncr:1_{9F894EBB-9F4B-44A8-80DC-3AFC0BFDFD85}" xr6:coauthVersionLast="47" xr6:coauthVersionMax="47" xr10:uidLastSave="{00000000-0000-0000-0000-000000000000}"/>
  <bookViews>
    <workbookView xWindow="-120" yWindow="-120" windowWidth="29040" windowHeight="15840" tabRatio="846" activeTab="2" xr2:uid="{00000000-000D-0000-FFFF-FFFF00000000}"/>
  </bookViews>
  <sheets>
    <sheet name="Kopt a" sheetId="1" r:id="rId1"/>
    <sheet name="Kops a" sheetId="2" r:id="rId2"/>
    <sheet name="1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M31" i="3" l="1"/>
  <c r="N31" i="3"/>
  <c r="O31" i="3"/>
  <c r="P31" i="3"/>
  <c r="N9" i="3" s="1"/>
  <c r="L31" i="3"/>
  <c r="C42" i="3"/>
  <c r="C39" i="3"/>
  <c r="C34" i="3"/>
  <c r="A26" i="2"/>
  <c r="A37" i="3" l="1"/>
  <c r="P10" i="3" s="1"/>
  <c r="D9" i="2"/>
  <c r="D8" i="2"/>
  <c r="D7" i="2"/>
  <c r="D6" i="2"/>
  <c r="D6" i="3" l="1"/>
  <c r="D7" i="3"/>
  <c r="D5" i="3"/>
  <c r="D8" i="3"/>
  <c r="C15" i="2"/>
  <c r="G15" i="2" l="1"/>
  <c r="I15" i="2"/>
  <c r="F15" i="2" l="1"/>
  <c r="H15" i="2" l="1"/>
  <c r="E15" i="2"/>
  <c r="A15" i="2" s="1"/>
  <c r="B15" i="2" l="1"/>
  <c r="D1" i="3"/>
  <c r="I16" i="2"/>
  <c r="H16" i="2"/>
  <c r="G16" i="2"/>
  <c r="F16" i="2"/>
  <c r="E16" i="2"/>
  <c r="E19" i="2" s="1"/>
  <c r="D11" i="2" l="1"/>
  <c r="E17" i="2"/>
  <c r="E18" i="2" s="1"/>
  <c r="E20" i="2" l="1"/>
  <c r="D10" i="2" l="1"/>
  <c r="C26" i="1"/>
  <c r="C28" i="1" s="1"/>
</calcChain>
</file>

<file path=xl/sharedStrings.xml><?xml version="1.0" encoding="utf-8"?>
<sst xmlns="http://schemas.openxmlformats.org/spreadsheetml/2006/main" count="137" uniqueCount="87">
  <si>
    <t>APSTIPRINU</t>
  </si>
  <si>
    <t>(pasūtītāja paraksts un tā atsifrējums)</t>
  </si>
  <si>
    <t>Z.v.</t>
  </si>
  <si>
    <t>____________.gada____.____________</t>
  </si>
  <si>
    <t>Būvniecības koptāme</t>
  </si>
  <si>
    <t>Attiecināmās izmaksas</t>
  </si>
  <si>
    <t xml:space="preserve">Būves nosaukums: </t>
  </si>
  <si>
    <t>Daudzdzīvokļu dzīvojamā ēka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</si>
  <si>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</si>
  <si>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</si>
  <si>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</si>
  <si>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</si>
  <si>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</si>
  <si>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</si>
  <si>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</si>
  <si>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</si>
  <si>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</si>
  <si>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</si>
  <si>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Sertifikāta Nr.</t>
  </si>
  <si>
    <t>Ievērībai!</t>
  </si>
  <si>
    <t>Pretendents ir tiesīgs izmantot tikai Pasūtītāja pievienoto būvizmaksu noteikšanas tāmes veidni.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</si>
  <si>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</si>
  <si>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</si>
  <si>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</si>
  <si>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</si>
  <si>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</si>
  <si>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</si>
  <si>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</si>
  <si>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</si>
  <si>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</si>
  <si>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</si>
  <si>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</si>
  <si>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</si>
  <si>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</si>
  <si>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</si>
  <si>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</si>
  <si>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</si>
  <si>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</si>
  <si>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</si>
  <si>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</si>
  <si>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</si>
  <si>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</si>
  <si>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</si>
  <si>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</si>
  <si>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</si>
  <si>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</si>
  <si>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</si>
  <si>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</si>
  <si>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</si>
  <si>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</si>
  <si>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</si>
  <si>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</si>
  <si>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</si>
  <si>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</si>
  <si>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</si>
  <si>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</si>
  <si>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</si>
  <si>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m</t>
  </si>
  <si>
    <t>m2</t>
  </si>
  <si>
    <t xml:space="preserve">Tiešās izmaksas kopā, t. sk. darba devēja sociālais nodoklis 23.59% </t>
  </si>
  <si>
    <t>Sertifikāta Nr</t>
  </si>
  <si>
    <t>Tāme sastādīta 2022.gada</t>
  </si>
  <si>
    <t>Daudzdzīvokļu dzīvojamās ēkas jumta nomaiņa</t>
  </si>
  <si>
    <t>Līg.c.</t>
  </si>
  <si>
    <t>Jumta seguma nomaiņa</t>
  </si>
  <si>
    <t>Esošā jumta seguma demontāža, būvgružus utilizējot</t>
  </si>
  <si>
    <t>Dēļu klāja demontāža</t>
  </si>
  <si>
    <t>Skārda parapetu demontāža</t>
  </si>
  <si>
    <t>Difūzījas membrānas montāža</t>
  </si>
  <si>
    <t>Antiseptēta latojuma 40x40 s=450mm montāža</t>
  </si>
  <si>
    <t>Jaunu antiseptētu dēļu klāja 20x100mm montāža (dēļu biezumu precizēt objektā uz vietas)</t>
  </si>
  <si>
    <t>Valcprofila lokšņu ar ZN pārklājumu jumta seguma montāža, ieskaitot (atloki un pieslēgumi pie skursteņiem un sienām, vējdēļi, karnīzes, kores, sniega barjeras un citus nepieciešamos papildelementus) montāža</t>
  </si>
  <si>
    <t>Parapeta iekšmalu apšūšana ar ZN valcprofila apšuvumu</t>
  </si>
  <si>
    <t>Parapeta metāla nosegdetaļu ar lāseni montāža ar kritumu uz jumta pusi</t>
  </si>
  <si>
    <t>Jumta lūkas 600x800 nomaiņa</t>
  </si>
  <si>
    <t>gb.</t>
  </si>
  <si>
    <t>Cinkota skārda lietus ūdens noteksistēmas teknes 100mm ar montāžas materiāliem uzstādīšana</t>
  </si>
  <si>
    <t>Cinkota skārda lietus ūdens noteksistēmas notekas 100mm ar montāžas materiāliem uzstādīšana</t>
  </si>
  <si>
    <t xml:space="preserve">Lietus ūdens  noteksistēmas teknes un notekas demontāža </t>
  </si>
  <si>
    <t>Esošo jumta koka konstrukciju apstrāde ar antipirēnu un antiseptiķi (apjomu precizēt būvdarbu laikā), sagatavošana jumta seguma ieklāšanai</t>
  </si>
  <si>
    <t>Palmu iela 7, Liepāja</t>
  </si>
  <si>
    <t>Daudzdzīvokļu dzīvojamās ēkas, kas atrodas Palmu ielā 7, Liepājā, jumta restaurācija</t>
  </si>
  <si>
    <t>2-2017</t>
  </si>
  <si>
    <t>Tāme sastādīta 2022. gada tirgus cenās, pamatojoties uz BK daļas rasējumiem</t>
  </si>
  <si>
    <t>Jumta restaurācija</t>
  </si>
  <si>
    <t>Būvlaukuma ierīkošanas un uzturēšanas izmaksas, atbilstoši DOP un LBN 501-17 jāiekļauj virsizdevumos</t>
  </si>
  <si>
    <t>Sastatņu noma 6 mēn, montāža un demontāža, ieskaitot gājēju tuneļu izbūve un aizsargsieta uzstādīšana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</si>
</sst>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8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5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16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vertical="center"/>
    </xf>
    <xf numFmtId="164" fontId="1" fillId="0" borderId="20" xfId="0" applyNumberFormat="1" applyFont="1" applyBorder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28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4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vertical="top" wrapText="1"/>
    </xf>
    <xf numFmtId="164" fontId="1" fillId="0" borderId="28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0" xfId="0" applyFont="1" applyBorder="1"/>
    <xf numFmtId="2" fontId="1" fillId="0" borderId="30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0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41" xfId="0" applyNumberFormat="1" applyFont="1" applyBorder="1" applyAlignment="1">
      <alignment horizontal="center" vertical="center" wrapText="1"/>
    </xf>
    <xf numFmtId="164" fontId="1" fillId="0" borderId="42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39" xfId="0" applyFont="1" applyBorder="1" applyAlignment="1">
      <alignment wrapText="1"/>
    </xf>
    <xf numFmtId="0" fontId="2" fillId="0" borderId="39" xfId="0" applyFont="1" applyBorder="1" applyAlignment="1">
      <alignment wrapText="1"/>
    </xf>
    <xf numFmtId="0" fontId="2" fillId="0" borderId="37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1" xfId="0" applyNumberFormat="1" applyFont="1" applyBorder="1" applyAlignment="1">
      <alignment horizontal="center" vertical="center"/>
    </xf>
    <xf numFmtId="0" fontId="1" fillId="0" borderId="0" xfId="0" applyFont="1" applyAlignment="1">
      <alignment vertical="justify"/>
    </xf>
    <xf numFmtId="9" fontId="1" fillId="0" borderId="38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0" fontId="2" fillId="0" borderId="0" xfId="0" applyFont="1"/>
    <xf numFmtId="0" fontId="2" fillId="0" borderId="9" xfId="0" applyFont="1" applyBorder="1" applyAlignment="1">
      <alignment horizontal="center"/>
    </xf>
    <xf numFmtId="0" fontId="6" fillId="2" borderId="0" xfId="0" applyFont="1" applyFill="1" applyAlignment="1">
      <alignment vertical="center"/>
    </xf>
    <xf numFmtId="0" fontId="7" fillId="2" borderId="0" xfId="0" applyFont="1" applyFill="1"/>
    <xf numFmtId="1" fontId="1" fillId="0" borderId="0" xfId="0" applyNumberFormat="1" applyFont="1" applyAlignment="1">
      <alignment horizontal="right"/>
    </xf>
    <xf numFmtId="164" fontId="5" fillId="0" borderId="42" xfId="0" applyNumberFormat="1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justify"/>
    </xf>
    <xf numFmtId="0" fontId="1" fillId="0" borderId="0" xfId="0" applyFont="1" applyFill="1" applyAlignment="1">
      <alignment wrapText="1"/>
    </xf>
    <xf numFmtId="165" fontId="1" fillId="0" borderId="1" xfId="0" applyNumberFormat="1" applyFont="1" applyFill="1" applyBorder="1" applyAlignment="1">
      <alignment horizontal="right"/>
    </xf>
    <xf numFmtId="164" fontId="2" fillId="0" borderId="28" xfId="2" applyNumberFormat="1" applyFont="1" applyBorder="1" applyAlignment="1">
      <alignment horizontal="center" vertical="center"/>
    </xf>
    <xf numFmtId="164" fontId="1" fillId="0" borderId="46" xfId="2" applyNumberFormat="1" applyFont="1" applyBorder="1" applyAlignment="1">
      <alignment horizontal="center" vertical="center"/>
    </xf>
    <xf numFmtId="164" fontId="2" fillId="0" borderId="42" xfId="2" applyNumberFormat="1" applyFont="1" applyBorder="1" applyAlignment="1">
      <alignment horizontal="center" vertical="center"/>
    </xf>
    <xf numFmtId="164" fontId="2" fillId="0" borderId="12" xfId="3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1" fillId="0" borderId="0" xfId="0" applyFont="1" applyAlignment="1"/>
    <xf numFmtId="0" fontId="7" fillId="2" borderId="0" xfId="0" applyFont="1" applyFill="1" applyAlignment="1"/>
    <xf numFmtId="164" fontId="2" fillId="0" borderId="28" xfId="0" applyNumberFormat="1" applyFont="1" applyBorder="1" applyAlignment="1">
      <alignment vertical="top" wrapText="1"/>
    </xf>
    <xf numFmtId="49" fontId="1" fillId="0" borderId="39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164" fontId="1" fillId="0" borderId="42" xfId="0" applyNumberFormat="1" applyFont="1" applyFill="1" applyBorder="1" applyAlignment="1">
      <alignment vertical="top" wrapText="1"/>
    </xf>
    <xf numFmtId="165" fontId="1" fillId="0" borderId="46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3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7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7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left" vertical="top" wrapText="1"/>
    </xf>
    <xf numFmtId="164" fontId="1" fillId="0" borderId="21" xfId="0" applyNumberFormat="1" applyFont="1" applyBorder="1" applyAlignment="1">
      <alignment horizontal="left" vertical="top" wrapText="1"/>
    </xf>
    <xf numFmtId="0" fontId="2" fillId="0" borderId="35" xfId="0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8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8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1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7" xfId="0" applyNumberFormat="1" applyFont="1" applyBorder="1" applyAlignment="1">
      <alignment horizontal="left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40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2" fillId="0" borderId="43" xfId="3" applyFont="1" applyBorder="1" applyAlignment="1">
      <alignment horizontal="right" wrapText="1"/>
    </xf>
    <xf numFmtId="0" fontId="2" fillId="0" borderId="44" xfId="3" applyFont="1" applyBorder="1" applyAlignment="1">
      <alignment horizontal="right" wrapText="1"/>
    </xf>
    <xf numFmtId="0" fontId="2" fillId="0" borderId="45" xfId="3" applyFont="1" applyBorder="1" applyAlignment="1">
      <alignment horizontal="right" wrapText="1"/>
    </xf>
    <xf numFmtId="164" fontId="1" fillId="0" borderId="49" xfId="0" applyNumberFormat="1" applyFont="1" applyBorder="1" applyAlignment="1">
      <alignment horizontal="center"/>
    </xf>
  </cellXfs>
  <cellStyles count="4">
    <cellStyle name="Normal 2" xfId="2" xr:uid="{00000000-0005-0000-0000-000001000000}"/>
    <cellStyle name="Parasts" xfId="0" builtinId="0"/>
    <cellStyle name="Обычный_33. OZOLNIEKU NOVADA DOME_OZO SKOLA_TELPU, GAITENU, KAPNU TELPU REMONTS_TAME_VADIMS_2011_02_25_melnraksts" xfId="1" xr:uid="{00000000-0005-0000-0000-000003000000}"/>
    <cellStyle name="Обычный_saulkrasti_tame" xfId="3" xr:uid="{00000000-0005-0000-0000-000004000000}"/>
  </cellStyles>
  <dxfs count="37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C39"/>
  <sheetViews>
    <sheetView workbookViewId="0">
      <selection activeCell="C20" sqref="C20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77" t="s">
        <v>0</v>
      </c>
    </row>
    <row r="3" spans="1:3" x14ac:dyDescent="0.2">
      <c r="A3" s="77"/>
      <c r="B3" s="2"/>
      <c r="C3" s="2"/>
    </row>
    <row r="4" spans="1:3" x14ac:dyDescent="0.2">
      <c r="B4" s="97" t="s">
        <v>1</v>
      </c>
      <c r="C4" s="97"/>
    </row>
    <row r="5" spans="1:3" x14ac:dyDescent="0.2">
      <c r="A5" s="77"/>
      <c r="B5" s="77"/>
      <c r="C5" s="77"/>
    </row>
    <row r="6" spans="1:3" x14ac:dyDescent="0.2">
      <c r="C6" s="75" t="s">
        <v>2</v>
      </c>
    </row>
    <row r="8" spans="1:3" x14ac:dyDescent="0.2">
      <c r="B8" s="98" t="s">
        <v>3</v>
      </c>
      <c r="C8" s="98"/>
    </row>
    <row r="11" spans="1:3" x14ac:dyDescent="0.2">
      <c r="B11" s="77" t="s">
        <v>4</v>
      </c>
    </row>
    <row r="12" spans="1:3" x14ac:dyDescent="0.2">
      <c r="B12" s="74" t="s">
        <v>5</v>
      </c>
    </row>
    <row r="13" spans="1:3" x14ac:dyDescent="0.2">
      <c r="A13" s="75" t="s">
        <v>6</v>
      </c>
      <c r="B13" s="55" t="s">
        <v>7</v>
      </c>
      <c r="C13" s="55"/>
    </row>
    <row r="14" spans="1:3" x14ac:dyDescent="0.2">
      <c r="A14" s="75" t="s">
        <v>8</v>
      </c>
      <c r="B14" s="55" t="s">
        <v>62</v>
      </c>
      <c r="C14" s="55"/>
    </row>
    <row r="15" spans="1:3" x14ac:dyDescent="0.2">
      <c r="A15" s="75" t="s">
        <v>9</v>
      </c>
      <c r="B15" s="54" t="s">
        <v>80</v>
      </c>
      <c r="C15" s="54"/>
    </row>
    <row r="16" spans="1:3" x14ac:dyDescent="0.2">
      <c r="A16" s="75" t="s">
        <v>10</v>
      </c>
      <c r="B16" s="92" t="s">
        <v>82</v>
      </c>
      <c r="C16" s="53"/>
    </row>
    <row r="17" spans="1:3" ht="12" thickBot="1" x14ac:dyDescent="0.25"/>
    <row r="18" spans="1:3" x14ac:dyDescent="0.2">
      <c r="A18" s="3" t="s">
        <v>11</v>
      </c>
      <c r="B18" s="4" t="s">
        <v>12</v>
      </c>
      <c r="C18" s="5" t="s">
        <v>13</v>
      </c>
    </row>
    <row r="19" spans="1:3" ht="22.5" x14ac:dyDescent="0.2">
      <c r="A19" s="57">
        <v>1</v>
      </c>
      <c r="B19" s="93" t="s">
        <v>81</v>
      </c>
      <c r="C19" s="7">
        <f>'Kops a'!E20</f>
        <v>0</v>
      </c>
    </row>
    <row r="20" spans="1:3" x14ac:dyDescent="0.2">
      <c r="A20" s="58"/>
      <c r="B20" s="59"/>
      <c r="C20" s="8"/>
    </row>
    <row r="21" spans="1:3" x14ac:dyDescent="0.2">
      <c r="A21" s="60"/>
      <c r="B21" s="6"/>
      <c r="C21" s="8"/>
    </row>
    <row r="22" spans="1:3" x14ac:dyDescent="0.2">
      <c r="A22" s="60"/>
      <c r="B22" s="6"/>
      <c r="C22" s="8"/>
    </row>
    <row r="23" spans="1:3" x14ac:dyDescent="0.2">
      <c r="A23" s="60"/>
      <c r="B23" s="6"/>
      <c r="C23" s="8"/>
    </row>
    <row r="24" spans="1:3" x14ac:dyDescent="0.2">
      <c r="A24" s="60"/>
      <c r="B24" s="6"/>
      <c r="C24" s="8"/>
    </row>
    <row r="25" spans="1:3" ht="12" thickBot="1" x14ac:dyDescent="0.25">
      <c r="A25" s="61"/>
      <c r="B25" s="41"/>
      <c r="C25" s="42"/>
    </row>
    <row r="26" spans="1:3" ht="12" thickBot="1" x14ac:dyDescent="0.25">
      <c r="A26" s="9"/>
      <c r="B26" s="10" t="s">
        <v>14</v>
      </c>
      <c r="C26" s="11">
        <f>SUM(C19:C25)</f>
        <v>0</v>
      </c>
    </row>
    <row r="27" spans="1:3" ht="12" thickBot="1" x14ac:dyDescent="0.25">
      <c r="B27" s="76"/>
      <c r="C27" s="12"/>
    </row>
    <row r="28" spans="1:3" ht="12" thickBot="1" x14ac:dyDescent="0.25">
      <c r="A28" s="99" t="s">
        <v>15</v>
      </c>
      <c r="B28" s="100"/>
      <c r="C28" s="13">
        <f>ROUND(C26*21%,2)</f>
        <v>0</v>
      </c>
    </row>
    <row r="31" spans="1:3" x14ac:dyDescent="0.2">
      <c r="A31" s="1" t="s">
        <v>42</v>
      </c>
      <c r="B31" s="101"/>
      <c r="C31" s="101"/>
    </row>
    <row r="32" spans="1:3" x14ac:dyDescent="0.2">
      <c r="B32" s="96" t="s">
        <v>17</v>
      </c>
      <c r="C32" s="96"/>
    </row>
    <row r="34" spans="1:3" x14ac:dyDescent="0.2">
      <c r="A34" s="1" t="s">
        <v>18</v>
      </c>
      <c r="B34" s="14"/>
      <c r="C34" s="14"/>
    </row>
    <row r="35" spans="1:3" x14ac:dyDescent="0.2">
      <c r="A35" s="14"/>
      <c r="B35" s="14"/>
      <c r="C35" s="14"/>
    </row>
    <row r="36" spans="1:3" x14ac:dyDescent="0.2">
      <c r="A36" s="1" t="s">
        <v>61</v>
      </c>
    </row>
    <row r="38" spans="1:3" x14ac:dyDescent="0.2">
      <c r="A38" s="67" t="s">
        <v>19</v>
      </c>
    </row>
    <row r="39" spans="1:3" x14ac:dyDescent="0.2">
      <c r="A39" s="67" t="s">
        <v>20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36" priority="9" operator="equal">
      <formula>0</formula>
    </cfRule>
  </conditionalFormatting>
  <conditionalFormatting sqref="B13:B16">
    <cfRule type="cellIs" dxfId="35" priority="8" operator="equal">
      <formula>0</formula>
    </cfRule>
  </conditionalFormatting>
  <conditionalFormatting sqref="B19">
    <cfRule type="cellIs" dxfId="34" priority="7" operator="equal">
      <formula>0</formula>
    </cfRule>
  </conditionalFormatting>
  <conditionalFormatting sqref="B34">
    <cfRule type="cellIs" dxfId="33" priority="5" operator="equal">
      <formula>0</formula>
    </cfRule>
  </conditionalFormatting>
  <conditionalFormatting sqref="B31:C31">
    <cfRule type="cellIs" dxfId="32" priority="3" operator="equal">
      <formula>0</formula>
    </cfRule>
  </conditionalFormatting>
  <conditionalFormatting sqref="A19">
    <cfRule type="cellIs" dxfId="31" priority="2" operator="equal">
      <formula>0</formula>
    </cfRule>
  </conditionalFormatting>
  <conditionalFormatting sqref="A36">
    <cfRule type="containsText" dxfId="30" priority="1" operator="containsText" text="Tāme sastādīta 20__. gada __. _________">
      <formula>NOT(ISERROR(SEARCH("Tāme sastādīta 20__. gada __. _________",A36)))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41"/>
  <sheetViews>
    <sheetView workbookViewId="0">
      <selection activeCell="F37" sqref="F37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75"/>
      <c r="G1" s="98"/>
      <c r="H1" s="98"/>
      <c r="I1" s="98"/>
    </row>
    <row r="2" spans="1:9" x14ac:dyDescent="0.2">
      <c r="A2" s="104" t="s">
        <v>21</v>
      </c>
      <c r="B2" s="104"/>
      <c r="C2" s="104"/>
      <c r="D2" s="104"/>
      <c r="E2" s="104"/>
      <c r="F2" s="104"/>
      <c r="G2" s="104"/>
      <c r="H2" s="104"/>
      <c r="I2" s="104"/>
    </row>
    <row r="3" spans="1:9" x14ac:dyDescent="0.2">
      <c r="A3" s="77"/>
      <c r="B3" s="77"/>
      <c r="C3" s="77"/>
      <c r="D3" s="77"/>
      <c r="E3" s="77"/>
      <c r="F3" s="77"/>
      <c r="G3" s="77"/>
      <c r="H3" s="77"/>
      <c r="I3" s="77"/>
    </row>
    <row r="4" spans="1:9" x14ac:dyDescent="0.2">
      <c r="A4" s="77"/>
      <c r="B4" s="77"/>
      <c r="C4" s="105" t="s">
        <v>22</v>
      </c>
      <c r="D4" s="105"/>
      <c r="E4" s="105"/>
      <c r="F4" s="105"/>
      <c r="G4" s="105"/>
      <c r="H4" s="105"/>
      <c r="I4" s="105"/>
    </row>
    <row r="5" spans="1:9" ht="11.25" customHeight="1" x14ac:dyDescent="0.2">
      <c r="A5" s="62"/>
      <c r="B5" s="62"/>
      <c r="C5" s="107" t="s">
        <v>5</v>
      </c>
      <c r="D5" s="107"/>
      <c r="E5" s="107"/>
      <c r="F5" s="107"/>
      <c r="G5" s="107"/>
      <c r="H5" s="107"/>
      <c r="I5" s="107"/>
    </row>
    <row r="6" spans="1:9" x14ac:dyDescent="0.2">
      <c r="A6" s="102" t="s">
        <v>23</v>
      </c>
      <c r="B6" s="102"/>
      <c r="C6" s="102"/>
      <c r="D6" s="106" t="str">
        <f>'Kopt a'!B13</f>
        <v>Daudzdzīvokļu dzīvojamā ēka</v>
      </c>
      <c r="E6" s="106"/>
      <c r="F6" s="106"/>
      <c r="G6" s="106"/>
      <c r="H6" s="106"/>
      <c r="I6" s="106"/>
    </row>
    <row r="7" spans="1:9" x14ac:dyDescent="0.2">
      <c r="A7" s="102" t="s">
        <v>8</v>
      </c>
      <c r="B7" s="102"/>
      <c r="C7" s="102"/>
      <c r="D7" s="103" t="str">
        <f>'Kopt a'!B14</f>
        <v>Daudzdzīvokļu dzīvojamās ēkas jumta nomaiņa</v>
      </c>
      <c r="E7" s="103"/>
      <c r="F7" s="103"/>
      <c r="G7" s="103"/>
      <c r="H7" s="103"/>
      <c r="I7" s="103"/>
    </row>
    <row r="8" spans="1:9" x14ac:dyDescent="0.2">
      <c r="A8" s="112" t="s">
        <v>24</v>
      </c>
      <c r="B8" s="112"/>
      <c r="C8" s="112"/>
      <c r="D8" s="103" t="str">
        <f>'Kopt a'!B15</f>
        <v>Palmu iela 7, Liepāja</v>
      </c>
      <c r="E8" s="103"/>
      <c r="F8" s="103"/>
      <c r="G8" s="103"/>
      <c r="H8" s="103"/>
      <c r="I8" s="103"/>
    </row>
    <row r="9" spans="1:9" x14ac:dyDescent="0.2">
      <c r="A9" s="112" t="s">
        <v>25</v>
      </c>
      <c r="B9" s="112"/>
      <c r="C9" s="112"/>
      <c r="D9" s="103" t="str">
        <f>'Kopt a'!B16</f>
        <v>2-2017</v>
      </c>
      <c r="E9" s="103"/>
      <c r="F9" s="103"/>
      <c r="G9" s="103"/>
      <c r="H9" s="103"/>
      <c r="I9" s="103"/>
    </row>
    <row r="10" spans="1:9" x14ac:dyDescent="0.2">
      <c r="C10" s="75" t="s">
        <v>26</v>
      </c>
      <c r="D10" s="113">
        <f>E20</f>
        <v>0</v>
      </c>
      <c r="E10" s="113"/>
      <c r="F10" s="56"/>
      <c r="G10" s="56"/>
      <c r="H10" s="56"/>
      <c r="I10" s="56"/>
    </row>
    <row r="11" spans="1:9" x14ac:dyDescent="0.2">
      <c r="C11" s="75" t="s">
        <v>27</v>
      </c>
      <c r="D11" s="113">
        <f>I16</f>
        <v>0</v>
      </c>
      <c r="E11" s="113"/>
      <c r="F11" s="56"/>
      <c r="G11" s="56"/>
      <c r="H11" s="56"/>
      <c r="I11" s="56"/>
    </row>
    <row r="12" spans="1:9" ht="12" thickBot="1" x14ac:dyDescent="0.25">
      <c r="F12" s="78"/>
      <c r="G12" s="78"/>
      <c r="H12" s="78"/>
      <c r="I12" s="78"/>
    </row>
    <row r="13" spans="1:9" x14ac:dyDescent="0.2">
      <c r="A13" s="114" t="s">
        <v>28</v>
      </c>
      <c r="B13" s="116" t="s">
        <v>29</v>
      </c>
      <c r="C13" s="118" t="s">
        <v>30</v>
      </c>
      <c r="D13" s="119"/>
      <c r="E13" s="122" t="s">
        <v>31</v>
      </c>
      <c r="F13" s="108" t="s">
        <v>32</v>
      </c>
      <c r="G13" s="109"/>
      <c r="H13" s="109"/>
      <c r="I13" s="110" t="s">
        <v>33</v>
      </c>
    </row>
    <row r="14" spans="1:9" ht="23.25" thickBot="1" x14ac:dyDescent="0.25">
      <c r="A14" s="115"/>
      <c r="B14" s="117"/>
      <c r="C14" s="120"/>
      <c r="D14" s="121"/>
      <c r="E14" s="123"/>
      <c r="F14" s="15" t="s">
        <v>34</v>
      </c>
      <c r="G14" s="16" t="s">
        <v>35</v>
      </c>
      <c r="H14" s="16" t="s">
        <v>36</v>
      </c>
      <c r="I14" s="111"/>
    </row>
    <row r="15" spans="1:9" ht="12" thickBot="1" x14ac:dyDescent="0.25">
      <c r="A15" s="52">
        <f>IF(E15=0,0,IF(COUNTBLANK(E15)=1,0,COUNTA($E$15:E15)))</f>
        <v>0</v>
      </c>
      <c r="B15" s="19">
        <f>IF(A15=0,0,CONCATENATE("Lt-",A15))</f>
        <v>0</v>
      </c>
      <c r="C15" s="124" t="str">
        <f>'1a'!C2:I2</f>
        <v>Jumta restaurācija</v>
      </c>
      <c r="D15" s="125"/>
      <c r="E15" s="46">
        <f>'1a'!P31</f>
        <v>0</v>
      </c>
      <c r="F15" s="43">
        <f>'1a'!M31</f>
        <v>0</v>
      </c>
      <c r="G15" s="44">
        <f>'1a'!N31</f>
        <v>0</v>
      </c>
      <c r="H15" s="44">
        <f>'1a'!O31</f>
        <v>0</v>
      </c>
      <c r="I15" s="45">
        <f>'1a'!L31</f>
        <v>0</v>
      </c>
    </row>
    <row r="16" spans="1:9" ht="12" thickBot="1" x14ac:dyDescent="0.25">
      <c r="A16" s="126" t="s">
        <v>37</v>
      </c>
      <c r="B16" s="127"/>
      <c r="C16" s="127"/>
      <c r="D16" s="127"/>
      <c r="E16" s="33">
        <f>SUM(E15:E15)</f>
        <v>0</v>
      </c>
      <c r="F16" s="32">
        <f>SUM(F15:F15)</f>
        <v>0</v>
      </c>
      <c r="G16" s="32">
        <f>SUM(G15:G15)</f>
        <v>0</v>
      </c>
      <c r="H16" s="32">
        <f>SUM(H15:H15)</f>
        <v>0</v>
      </c>
      <c r="I16" s="33">
        <f>SUM(I15:I15)</f>
        <v>0</v>
      </c>
    </row>
    <row r="17" spans="1:9" x14ac:dyDescent="0.2">
      <c r="A17" s="128" t="s">
        <v>38</v>
      </c>
      <c r="B17" s="129"/>
      <c r="C17" s="130"/>
      <c r="D17" s="49"/>
      <c r="E17" s="34">
        <f>ROUND(E16*$D17,2)</f>
        <v>0</v>
      </c>
      <c r="F17" s="35"/>
      <c r="G17" s="35"/>
      <c r="H17" s="35"/>
      <c r="I17" s="35"/>
    </row>
    <row r="18" spans="1:9" x14ac:dyDescent="0.2">
      <c r="A18" s="131" t="s">
        <v>39</v>
      </c>
      <c r="B18" s="132"/>
      <c r="C18" s="133"/>
      <c r="D18" s="50"/>
      <c r="E18" s="36">
        <f>ROUND(E17*$D18,2)</f>
        <v>0</v>
      </c>
      <c r="F18" s="35"/>
      <c r="G18" s="35"/>
      <c r="H18" s="35"/>
      <c r="I18" s="35"/>
    </row>
    <row r="19" spans="1:9" x14ac:dyDescent="0.2">
      <c r="A19" s="134" t="s">
        <v>40</v>
      </c>
      <c r="B19" s="135"/>
      <c r="C19" s="136"/>
      <c r="D19" s="51"/>
      <c r="E19" s="36">
        <f>ROUND(E16*$D19,2)</f>
        <v>0</v>
      </c>
      <c r="F19" s="35"/>
      <c r="G19" s="35"/>
      <c r="H19" s="35"/>
      <c r="I19" s="35"/>
    </row>
    <row r="20" spans="1:9" ht="12" thickBot="1" x14ac:dyDescent="0.25">
      <c r="A20" s="137" t="s">
        <v>41</v>
      </c>
      <c r="B20" s="138"/>
      <c r="C20" s="139"/>
      <c r="D20" s="68"/>
      <c r="E20" s="164">
        <f>SUM(E16:E19)-E18</f>
        <v>0</v>
      </c>
      <c r="F20" s="35"/>
      <c r="G20" s="35"/>
      <c r="H20" s="35"/>
      <c r="I20" s="35"/>
    </row>
    <row r="23" spans="1:9" x14ac:dyDescent="0.2">
      <c r="A23" s="1" t="s">
        <v>16</v>
      </c>
      <c r="B23" s="14"/>
      <c r="C23" s="101"/>
      <c r="D23" s="101"/>
      <c r="E23" s="101"/>
      <c r="F23" s="101"/>
      <c r="G23" s="101"/>
      <c r="H23" s="101"/>
    </row>
    <row r="24" spans="1:9" x14ac:dyDescent="0.2">
      <c r="A24" s="14"/>
      <c r="B24" s="14"/>
      <c r="C24" s="96" t="s">
        <v>17</v>
      </c>
      <c r="D24" s="96"/>
      <c r="E24" s="96"/>
      <c r="F24" s="96"/>
      <c r="G24" s="96"/>
      <c r="H24" s="96"/>
    </row>
    <row r="25" spans="1:9" x14ac:dyDescent="0.2">
      <c r="A25" s="14"/>
      <c r="B25" s="14"/>
      <c r="C25" s="14"/>
      <c r="D25" s="14"/>
      <c r="E25" s="14"/>
      <c r="F25" s="14"/>
      <c r="G25" s="14"/>
      <c r="H25" s="14"/>
    </row>
    <row r="26" spans="1:9" x14ac:dyDescent="0.2">
      <c r="A26" s="63" t="str">
        <f>'Kopt a'!A36</f>
        <v>Tāme sastādīta 2022.gada</v>
      </c>
      <c r="B26" s="64"/>
      <c r="C26" s="64"/>
      <c r="D26" s="64"/>
      <c r="F26" s="14"/>
      <c r="G26" s="14"/>
      <c r="H26" s="14"/>
    </row>
    <row r="27" spans="1:9" x14ac:dyDescent="0.2">
      <c r="A27" s="14"/>
      <c r="B27" s="14"/>
      <c r="C27" s="14"/>
      <c r="D27" s="14"/>
      <c r="E27" s="14"/>
      <c r="F27" s="14"/>
      <c r="G27" s="14"/>
      <c r="H27" s="14"/>
    </row>
    <row r="28" spans="1:9" x14ac:dyDescent="0.2">
      <c r="A28" s="1" t="s">
        <v>42</v>
      </c>
      <c r="B28" s="14"/>
      <c r="C28" s="101"/>
      <c r="D28" s="101"/>
      <c r="E28" s="101"/>
      <c r="F28" s="101"/>
      <c r="G28" s="101"/>
      <c r="H28" s="101"/>
    </row>
    <row r="29" spans="1:9" x14ac:dyDescent="0.2">
      <c r="A29" s="14"/>
      <c r="B29" s="14"/>
      <c r="C29" s="96" t="s">
        <v>17</v>
      </c>
      <c r="D29" s="96"/>
      <c r="E29" s="96"/>
      <c r="F29" s="96"/>
      <c r="G29" s="96"/>
      <c r="H29" s="96"/>
    </row>
    <row r="30" spans="1:9" x14ac:dyDescent="0.2">
      <c r="A30" s="14"/>
      <c r="B30" s="14"/>
      <c r="C30" s="14"/>
      <c r="D30" s="14"/>
      <c r="E30" s="14"/>
      <c r="F30" s="14"/>
      <c r="G30" s="14"/>
      <c r="H30" s="14"/>
    </row>
    <row r="31" spans="1:9" x14ac:dyDescent="0.2">
      <c r="A31" s="63" t="s">
        <v>18</v>
      </c>
      <c r="B31" s="64"/>
      <c r="C31" s="71"/>
      <c r="D31" s="64"/>
      <c r="F31" s="14"/>
      <c r="G31" s="14"/>
      <c r="H31" s="14"/>
    </row>
    <row r="33" spans="1:9" ht="13.5" x14ac:dyDescent="0.2">
      <c r="A33" s="69"/>
    </row>
    <row r="34" spans="1:9" ht="12" x14ac:dyDescent="0.2">
      <c r="A34" s="70"/>
    </row>
    <row r="35" spans="1:9" ht="12" x14ac:dyDescent="0.2">
      <c r="A35" s="70"/>
    </row>
    <row r="41" spans="1:9" x14ac:dyDescent="0.2">
      <c r="E41" s="17"/>
      <c r="F41" s="17"/>
      <c r="G41" s="17"/>
      <c r="H41" s="17"/>
      <c r="I41" s="17"/>
    </row>
  </sheetData>
  <mergeCells count="30">
    <mergeCell ref="C15:D15"/>
    <mergeCell ref="C23:H23"/>
    <mergeCell ref="C24:H24"/>
    <mergeCell ref="C28:H28"/>
    <mergeCell ref="C29:H29"/>
    <mergeCell ref="A16:D16"/>
    <mergeCell ref="A17:C17"/>
    <mergeCell ref="A18:C18"/>
    <mergeCell ref="A19:C19"/>
    <mergeCell ref="A20:C20"/>
    <mergeCell ref="F13:H13"/>
    <mergeCell ref="I13:I14"/>
    <mergeCell ref="A8:C8"/>
    <mergeCell ref="D8:I8"/>
    <mergeCell ref="A9:C9"/>
    <mergeCell ref="D9:I9"/>
    <mergeCell ref="D10:E10"/>
    <mergeCell ref="D11:E11"/>
    <mergeCell ref="A13:A14"/>
    <mergeCell ref="B13:B14"/>
    <mergeCell ref="C13:D14"/>
    <mergeCell ref="E13:E14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A15:D15 E15:I16">
    <cfRule type="cellIs" dxfId="29" priority="19" operator="equal">
      <formula>0</formula>
    </cfRule>
  </conditionalFormatting>
  <conditionalFormatting sqref="D10:E11">
    <cfRule type="cellIs" dxfId="28" priority="18" operator="equal">
      <formula>0</formula>
    </cfRule>
  </conditionalFormatting>
  <conditionalFormatting sqref="E15 E17:E20">
    <cfRule type="cellIs" dxfId="27" priority="16" operator="equal">
      <formula>0</formula>
    </cfRule>
  </conditionalFormatting>
  <conditionalFormatting sqref="D17:D19">
    <cfRule type="cellIs" dxfId="26" priority="14" operator="equal">
      <formula>0</formula>
    </cfRule>
  </conditionalFormatting>
  <conditionalFormatting sqref="C28:H28">
    <cfRule type="cellIs" dxfId="25" priority="11" operator="equal">
      <formula>0</formula>
    </cfRule>
  </conditionalFormatting>
  <conditionalFormatting sqref="C23:H23">
    <cfRule type="cellIs" dxfId="24" priority="10" operator="equal">
      <formula>0</formula>
    </cfRule>
  </conditionalFormatting>
  <conditionalFormatting sqref="D6:I9">
    <cfRule type="cellIs" dxfId="23" priority="6" operator="equal">
      <formula>0</formula>
    </cfRule>
  </conditionalFormatting>
  <conditionalFormatting sqref="C31">
    <cfRule type="cellIs" dxfId="22" priority="4" operator="equal">
      <formula>0</formula>
    </cfRule>
  </conditionalFormatting>
  <pageMargins left="0.7" right="0.7" top="0.75" bottom="0.75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______________",A26)))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A26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_________________________________",A31)))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P66"/>
  <sheetViews>
    <sheetView tabSelected="1" zoomScaleNormal="100" workbookViewId="0">
      <selection activeCell="C29" sqref="C29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18"/>
      <c r="B1" s="18"/>
      <c r="C1" s="22" t="s">
        <v>43</v>
      </c>
      <c r="D1" s="40">
        <f>'Kops a'!A15</f>
        <v>0</v>
      </c>
      <c r="E1" s="18"/>
      <c r="F1" s="18"/>
      <c r="G1" s="18"/>
      <c r="H1" s="18"/>
      <c r="I1" s="18"/>
      <c r="J1" s="18"/>
      <c r="N1" s="21"/>
      <c r="O1" s="22"/>
      <c r="P1" s="23"/>
    </row>
    <row r="2" spans="1:16" x14ac:dyDescent="0.2">
      <c r="A2" s="24"/>
      <c r="B2" s="24"/>
      <c r="C2" s="140" t="s">
        <v>84</v>
      </c>
      <c r="D2" s="140"/>
      <c r="E2" s="140"/>
      <c r="F2" s="140"/>
      <c r="G2" s="140"/>
      <c r="H2" s="140"/>
      <c r="I2" s="140"/>
      <c r="J2" s="24"/>
    </row>
    <row r="3" spans="1:16" x14ac:dyDescent="0.2">
      <c r="A3" s="25"/>
      <c r="B3" s="25"/>
      <c r="C3" s="105" t="s">
        <v>22</v>
      </c>
      <c r="D3" s="105"/>
      <c r="E3" s="105"/>
      <c r="F3" s="105"/>
      <c r="G3" s="105"/>
      <c r="H3" s="105"/>
      <c r="I3" s="105"/>
      <c r="J3" s="25"/>
    </row>
    <row r="4" spans="1:16" x14ac:dyDescent="0.2">
      <c r="A4" s="25"/>
      <c r="B4" s="25"/>
      <c r="C4" s="141" t="s">
        <v>5</v>
      </c>
      <c r="D4" s="141"/>
      <c r="E4" s="141"/>
      <c r="F4" s="141"/>
      <c r="G4" s="141"/>
      <c r="H4" s="141"/>
      <c r="I4" s="141"/>
      <c r="J4" s="25"/>
    </row>
    <row r="5" spans="1:16" ht="11.25" customHeight="1" x14ac:dyDescent="0.2">
      <c r="A5" s="18"/>
      <c r="B5" s="18"/>
      <c r="C5" s="22" t="s">
        <v>6</v>
      </c>
      <c r="D5" s="155" t="str">
        <f>'Kops a'!D6</f>
        <v>Daudzdzīvokļu dzīvojamā ēka</v>
      </c>
      <c r="E5" s="155"/>
      <c r="F5" s="155"/>
      <c r="G5" s="155"/>
      <c r="H5" s="155"/>
      <c r="I5" s="155"/>
      <c r="J5" s="155"/>
      <c r="K5" s="155"/>
      <c r="L5" s="155"/>
      <c r="M5" s="14"/>
      <c r="N5" s="14"/>
      <c r="O5" s="14"/>
      <c r="P5" s="14"/>
    </row>
    <row r="6" spans="1:16" x14ac:dyDescent="0.2">
      <c r="A6" s="18"/>
      <c r="B6" s="18"/>
      <c r="C6" s="22" t="s">
        <v>8</v>
      </c>
      <c r="D6" s="155" t="str">
        <f>'Kops a'!D7</f>
        <v>Daudzdzīvokļu dzīvojamās ēkas jumta nomaiņa</v>
      </c>
      <c r="E6" s="155"/>
      <c r="F6" s="155"/>
      <c r="G6" s="155"/>
      <c r="H6" s="155"/>
      <c r="I6" s="155"/>
      <c r="J6" s="155"/>
      <c r="K6" s="155"/>
      <c r="L6" s="155"/>
      <c r="M6" s="14"/>
      <c r="N6" s="14"/>
      <c r="O6" s="14"/>
      <c r="P6" s="14"/>
    </row>
    <row r="7" spans="1:16" x14ac:dyDescent="0.2">
      <c r="A7" s="18"/>
      <c r="B7" s="18"/>
      <c r="C7" s="22" t="s">
        <v>9</v>
      </c>
      <c r="D7" s="155" t="str">
        <f>'Kops a'!D8</f>
        <v>Palmu iela 7, Liepāja</v>
      </c>
      <c r="E7" s="155"/>
      <c r="F7" s="155"/>
      <c r="G7" s="155"/>
      <c r="H7" s="155"/>
      <c r="I7" s="155"/>
      <c r="J7" s="155"/>
      <c r="K7" s="155"/>
      <c r="L7" s="155"/>
      <c r="M7" s="14"/>
      <c r="N7" s="14"/>
      <c r="O7" s="14"/>
      <c r="P7" s="14"/>
    </row>
    <row r="8" spans="1:16" x14ac:dyDescent="0.2">
      <c r="A8" s="18"/>
      <c r="B8" s="18"/>
      <c r="C8" s="75" t="s">
        <v>25</v>
      </c>
      <c r="D8" s="155" t="str">
        <f>'Kops a'!D9</f>
        <v>2-2017</v>
      </c>
      <c r="E8" s="155"/>
      <c r="F8" s="155"/>
      <c r="G8" s="155"/>
      <c r="H8" s="155"/>
      <c r="I8" s="155"/>
      <c r="J8" s="155"/>
      <c r="K8" s="155"/>
      <c r="L8" s="155"/>
      <c r="M8" s="14"/>
      <c r="N8" s="14"/>
      <c r="O8" s="14"/>
      <c r="P8" s="14"/>
    </row>
    <row r="9" spans="1:16" ht="11.25" customHeight="1" x14ac:dyDescent="0.2">
      <c r="A9" s="142" t="s">
        <v>83</v>
      </c>
      <c r="B9" s="142"/>
      <c r="C9" s="142"/>
      <c r="D9" s="142"/>
      <c r="E9" s="142"/>
      <c r="F9" s="142"/>
      <c r="G9" s="26"/>
      <c r="H9" s="26"/>
      <c r="I9" s="26"/>
      <c r="J9" s="146" t="s">
        <v>44</v>
      </c>
      <c r="K9" s="146"/>
      <c r="L9" s="146"/>
      <c r="M9" s="146"/>
      <c r="N9" s="154">
        <f>P31</f>
        <v>0</v>
      </c>
      <c r="O9" s="154"/>
      <c r="P9" s="26"/>
    </row>
    <row r="10" spans="1:16" x14ac:dyDescent="0.2">
      <c r="A10" s="27"/>
      <c r="B10" s="28"/>
      <c r="C10" s="75"/>
      <c r="D10" s="18"/>
      <c r="E10" s="18"/>
      <c r="F10" s="18"/>
      <c r="G10" s="18"/>
      <c r="H10" s="18"/>
      <c r="I10" s="18"/>
      <c r="J10" s="18"/>
      <c r="K10" s="18"/>
      <c r="L10" s="24"/>
      <c r="M10" s="24"/>
      <c r="O10" s="66"/>
      <c r="P10" s="65" t="str">
        <f>A37</f>
        <v>Tāme sastādīta 2022.gada</v>
      </c>
    </row>
    <row r="11" spans="1:16" ht="12" thickBot="1" x14ac:dyDescent="0.25">
      <c r="A11" s="27"/>
      <c r="B11" s="28"/>
      <c r="C11" s="75"/>
      <c r="D11" s="18"/>
      <c r="E11" s="18"/>
      <c r="F11" s="18"/>
      <c r="G11" s="18"/>
      <c r="H11" s="18"/>
      <c r="I11" s="18"/>
      <c r="J11" s="18"/>
      <c r="K11" s="18"/>
      <c r="L11" s="29"/>
      <c r="M11" s="29"/>
      <c r="N11" s="30"/>
      <c r="O11" s="21"/>
      <c r="P11" s="18"/>
    </row>
    <row r="12" spans="1:16" ht="12" thickBot="1" x14ac:dyDescent="0.25">
      <c r="A12" s="114" t="s">
        <v>28</v>
      </c>
      <c r="B12" s="148" t="s">
        <v>45</v>
      </c>
      <c r="C12" s="150" t="s">
        <v>46</v>
      </c>
      <c r="D12" s="152" t="s">
        <v>47</v>
      </c>
      <c r="E12" s="156" t="s">
        <v>48</v>
      </c>
      <c r="F12" s="143" t="s">
        <v>49</v>
      </c>
      <c r="G12" s="144"/>
      <c r="H12" s="144"/>
      <c r="I12" s="144"/>
      <c r="J12" s="144"/>
      <c r="K12" s="145"/>
      <c r="L12" s="143" t="s">
        <v>50</v>
      </c>
      <c r="M12" s="144"/>
      <c r="N12" s="144"/>
      <c r="O12" s="144"/>
      <c r="P12" s="145"/>
    </row>
    <row r="13" spans="1:16" ht="126.75" customHeight="1" thickBot="1" x14ac:dyDescent="0.25">
      <c r="A13" s="147"/>
      <c r="B13" s="149"/>
      <c r="C13" s="151"/>
      <c r="D13" s="153"/>
      <c r="E13" s="157"/>
      <c r="F13" s="85" t="s">
        <v>51</v>
      </c>
      <c r="G13" s="86" t="s">
        <v>52</v>
      </c>
      <c r="H13" s="86" t="s">
        <v>53</v>
      </c>
      <c r="I13" s="86" t="s">
        <v>54</v>
      </c>
      <c r="J13" s="86" t="s">
        <v>55</v>
      </c>
      <c r="K13" s="87" t="s">
        <v>56</v>
      </c>
      <c r="L13" s="86" t="s">
        <v>51</v>
      </c>
      <c r="M13" s="86" t="s">
        <v>53</v>
      </c>
      <c r="N13" s="86" t="s">
        <v>54</v>
      </c>
      <c r="O13" s="86" t="s">
        <v>55</v>
      </c>
      <c r="P13" s="88" t="s">
        <v>56</v>
      </c>
    </row>
    <row r="14" spans="1:16" x14ac:dyDescent="0.2">
      <c r="A14" s="95">
        <v>1</v>
      </c>
      <c r="B14" s="31" t="s">
        <v>63</v>
      </c>
      <c r="C14" s="91" t="s">
        <v>64</v>
      </c>
      <c r="D14" s="20"/>
      <c r="E14" s="20"/>
      <c r="F14" s="47"/>
      <c r="G14" s="47"/>
      <c r="H14" s="47"/>
      <c r="I14" s="47"/>
      <c r="J14" s="47"/>
      <c r="K14" s="83"/>
      <c r="L14" s="47"/>
      <c r="M14" s="47"/>
      <c r="N14" s="47"/>
      <c r="O14" s="47"/>
      <c r="P14" s="83"/>
    </row>
    <row r="15" spans="1:16" x14ac:dyDescent="0.2">
      <c r="A15" s="95">
        <v>2</v>
      </c>
      <c r="B15" s="31" t="s">
        <v>63</v>
      </c>
      <c r="C15" s="37" t="s">
        <v>65</v>
      </c>
      <c r="D15" s="20" t="s">
        <v>58</v>
      </c>
      <c r="E15" s="20">
        <v>318.7</v>
      </c>
      <c r="F15" s="38"/>
      <c r="G15" s="38"/>
      <c r="H15" s="38"/>
      <c r="I15" s="38"/>
      <c r="J15" s="38"/>
      <c r="K15" s="81"/>
      <c r="L15" s="38"/>
      <c r="M15" s="38"/>
      <c r="N15" s="38"/>
      <c r="O15" s="38"/>
      <c r="P15" s="81"/>
    </row>
    <row r="16" spans="1:16" x14ac:dyDescent="0.2">
      <c r="A16" s="95">
        <v>3</v>
      </c>
      <c r="B16" s="31" t="s">
        <v>63</v>
      </c>
      <c r="C16" s="37" t="s">
        <v>66</v>
      </c>
      <c r="D16" s="20" t="s">
        <v>58</v>
      </c>
      <c r="E16" s="20">
        <v>318.7</v>
      </c>
      <c r="F16" s="38"/>
      <c r="G16" s="38"/>
      <c r="H16" s="38"/>
      <c r="I16" s="38"/>
      <c r="J16" s="38"/>
      <c r="K16" s="81"/>
      <c r="L16" s="38"/>
      <c r="M16" s="38"/>
      <c r="N16" s="38"/>
      <c r="O16" s="38"/>
      <c r="P16" s="81"/>
    </row>
    <row r="17" spans="1:16" x14ac:dyDescent="0.2">
      <c r="A17" s="95">
        <v>4</v>
      </c>
      <c r="B17" s="31" t="s">
        <v>63</v>
      </c>
      <c r="C17" s="37" t="s">
        <v>67</v>
      </c>
      <c r="D17" s="20" t="s">
        <v>57</v>
      </c>
      <c r="E17" s="20">
        <v>40</v>
      </c>
      <c r="F17" s="38"/>
      <c r="G17" s="38"/>
      <c r="H17" s="38"/>
      <c r="I17" s="38"/>
      <c r="J17" s="38"/>
      <c r="K17" s="81"/>
      <c r="L17" s="38"/>
      <c r="M17" s="38"/>
      <c r="N17" s="38"/>
      <c r="O17" s="38"/>
      <c r="P17" s="81"/>
    </row>
    <row r="18" spans="1:16" x14ac:dyDescent="0.2">
      <c r="A18" s="95">
        <v>5</v>
      </c>
      <c r="B18" s="31" t="s">
        <v>63</v>
      </c>
      <c r="C18" s="37" t="s">
        <v>68</v>
      </c>
      <c r="D18" s="20" t="s">
        <v>58</v>
      </c>
      <c r="E18" s="20">
        <v>318.7</v>
      </c>
      <c r="F18" s="38"/>
      <c r="G18" s="38"/>
      <c r="H18" s="38"/>
      <c r="I18" s="38"/>
      <c r="J18" s="38"/>
      <c r="K18" s="81"/>
      <c r="L18" s="38"/>
      <c r="M18" s="38"/>
      <c r="N18" s="38"/>
      <c r="O18" s="38"/>
      <c r="P18" s="81"/>
    </row>
    <row r="19" spans="1:16" ht="22.5" x14ac:dyDescent="0.2">
      <c r="A19" s="95">
        <v>6</v>
      </c>
      <c r="B19" s="31" t="s">
        <v>63</v>
      </c>
      <c r="C19" s="94" t="s">
        <v>78</v>
      </c>
      <c r="D19" s="72" t="s">
        <v>57</v>
      </c>
      <c r="E19" s="20">
        <v>102</v>
      </c>
      <c r="F19" s="82"/>
      <c r="G19" s="38"/>
      <c r="H19" s="38"/>
      <c r="I19" s="38"/>
      <c r="J19" s="38"/>
      <c r="K19" s="81"/>
      <c r="L19" s="38"/>
      <c r="M19" s="38"/>
      <c r="N19" s="38"/>
      <c r="O19" s="38"/>
      <c r="P19" s="81"/>
    </row>
    <row r="20" spans="1:16" x14ac:dyDescent="0.2">
      <c r="A20" s="95">
        <v>7</v>
      </c>
      <c r="B20" s="31" t="s">
        <v>63</v>
      </c>
      <c r="C20" s="37" t="s">
        <v>69</v>
      </c>
      <c r="D20" s="20" t="s">
        <v>58</v>
      </c>
      <c r="E20" s="20">
        <v>318.7</v>
      </c>
      <c r="F20" s="82"/>
      <c r="G20" s="38"/>
      <c r="H20" s="38"/>
      <c r="I20" s="38"/>
      <c r="J20" s="38"/>
      <c r="K20" s="81"/>
      <c r="L20" s="38"/>
      <c r="M20" s="38"/>
      <c r="N20" s="38"/>
      <c r="O20" s="38"/>
      <c r="P20" s="81"/>
    </row>
    <row r="21" spans="1:16" ht="22.5" x14ac:dyDescent="0.2">
      <c r="A21" s="95">
        <v>8</v>
      </c>
      <c r="B21" s="31" t="s">
        <v>63</v>
      </c>
      <c r="C21" s="37" t="s">
        <v>70</v>
      </c>
      <c r="D21" s="20" t="s">
        <v>58</v>
      </c>
      <c r="E21" s="20">
        <v>318.7</v>
      </c>
      <c r="F21" s="82"/>
      <c r="G21" s="38"/>
      <c r="H21" s="38"/>
      <c r="I21" s="38"/>
      <c r="J21" s="38"/>
      <c r="K21" s="81"/>
      <c r="L21" s="38"/>
      <c r="M21" s="38"/>
      <c r="N21" s="38"/>
      <c r="O21" s="38"/>
      <c r="P21" s="81"/>
    </row>
    <row r="22" spans="1:16" ht="33.75" x14ac:dyDescent="0.2">
      <c r="A22" s="95">
        <v>9</v>
      </c>
      <c r="B22" s="31" t="s">
        <v>63</v>
      </c>
      <c r="C22" s="37" t="s">
        <v>79</v>
      </c>
      <c r="D22" s="20" t="s">
        <v>58</v>
      </c>
      <c r="E22" s="20">
        <v>570</v>
      </c>
      <c r="F22" s="82"/>
      <c r="G22" s="38"/>
      <c r="H22" s="38"/>
      <c r="I22" s="38"/>
      <c r="J22" s="38"/>
      <c r="K22" s="81"/>
      <c r="L22" s="38"/>
      <c r="M22" s="38"/>
      <c r="N22" s="38"/>
      <c r="O22" s="38"/>
      <c r="P22" s="81"/>
    </row>
    <row r="23" spans="1:16" ht="47.25" customHeight="1" x14ac:dyDescent="0.2">
      <c r="A23" s="95">
        <v>10</v>
      </c>
      <c r="B23" s="31" t="s">
        <v>63</v>
      </c>
      <c r="C23" s="37" t="s">
        <v>71</v>
      </c>
      <c r="D23" s="20" t="s">
        <v>58</v>
      </c>
      <c r="E23" s="20">
        <v>318.7</v>
      </c>
      <c r="F23" s="38"/>
      <c r="G23" s="38"/>
      <c r="H23" s="38"/>
      <c r="I23" s="38"/>
      <c r="J23" s="38"/>
      <c r="K23" s="81"/>
      <c r="L23" s="38"/>
      <c r="M23" s="38"/>
      <c r="N23" s="38"/>
      <c r="O23" s="38"/>
      <c r="P23" s="81"/>
    </row>
    <row r="24" spans="1:16" ht="22.5" x14ac:dyDescent="0.2">
      <c r="A24" s="95">
        <v>11</v>
      </c>
      <c r="B24" s="31" t="s">
        <v>63</v>
      </c>
      <c r="C24" s="37" t="s">
        <v>72</v>
      </c>
      <c r="D24" s="20" t="s">
        <v>57</v>
      </c>
      <c r="E24" s="20">
        <v>35</v>
      </c>
      <c r="F24" s="38"/>
      <c r="G24" s="38"/>
      <c r="H24" s="38"/>
      <c r="I24" s="38"/>
      <c r="J24" s="38"/>
      <c r="K24" s="81"/>
      <c r="L24" s="38"/>
      <c r="M24" s="38"/>
      <c r="N24" s="38"/>
      <c r="O24" s="38"/>
      <c r="P24" s="81"/>
    </row>
    <row r="25" spans="1:16" ht="22.5" x14ac:dyDescent="0.2">
      <c r="A25" s="95">
        <v>12</v>
      </c>
      <c r="B25" s="31" t="s">
        <v>63</v>
      </c>
      <c r="C25" s="37" t="s">
        <v>73</v>
      </c>
      <c r="D25" s="20" t="s">
        <v>57</v>
      </c>
      <c r="E25" s="20">
        <v>40</v>
      </c>
      <c r="F25" s="38"/>
      <c r="G25" s="38"/>
      <c r="H25" s="38"/>
      <c r="I25" s="38"/>
      <c r="J25" s="38"/>
      <c r="K25" s="81"/>
      <c r="L25" s="38"/>
      <c r="M25" s="38"/>
      <c r="N25" s="38"/>
      <c r="O25" s="38"/>
      <c r="P25" s="81"/>
    </row>
    <row r="26" spans="1:16" x14ac:dyDescent="0.2">
      <c r="A26" s="95">
        <v>13</v>
      </c>
      <c r="B26" s="31" t="s">
        <v>63</v>
      </c>
      <c r="C26" s="37" t="s">
        <v>74</v>
      </c>
      <c r="D26" s="20" t="s">
        <v>75</v>
      </c>
      <c r="E26" s="20">
        <v>1</v>
      </c>
      <c r="F26" s="38"/>
      <c r="G26" s="38"/>
      <c r="H26" s="38"/>
      <c r="I26" s="38"/>
      <c r="J26" s="38"/>
      <c r="K26" s="81"/>
      <c r="L26" s="38"/>
      <c r="M26" s="38"/>
      <c r="N26" s="38"/>
      <c r="O26" s="38"/>
      <c r="P26" s="81"/>
    </row>
    <row r="27" spans="1:16" ht="22.5" x14ac:dyDescent="0.2">
      <c r="A27" s="95">
        <v>14</v>
      </c>
      <c r="B27" s="31" t="s">
        <v>63</v>
      </c>
      <c r="C27" s="37" t="s">
        <v>76</v>
      </c>
      <c r="D27" s="20" t="s">
        <v>57</v>
      </c>
      <c r="E27" s="20">
        <v>57</v>
      </c>
      <c r="F27" s="38"/>
      <c r="G27" s="38"/>
      <c r="H27" s="38"/>
      <c r="I27" s="38"/>
      <c r="J27" s="38"/>
      <c r="K27" s="81"/>
      <c r="L27" s="38"/>
      <c r="M27" s="38"/>
      <c r="N27" s="38"/>
      <c r="O27" s="38"/>
      <c r="P27" s="81"/>
    </row>
    <row r="28" spans="1:16" ht="22.5" x14ac:dyDescent="0.2">
      <c r="A28" s="95">
        <v>15</v>
      </c>
      <c r="B28" s="31" t="s">
        <v>63</v>
      </c>
      <c r="C28" s="37" t="s">
        <v>77</v>
      </c>
      <c r="D28" s="20" t="s">
        <v>57</v>
      </c>
      <c r="E28" s="20">
        <v>45</v>
      </c>
      <c r="F28" s="38"/>
      <c r="G28" s="38"/>
      <c r="H28" s="38"/>
      <c r="I28" s="38"/>
      <c r="J28" s="38"/>
      <c r="K28" s="81"/>
      <c r="L28" s="38"/>
      <c r="M28" s="38"/>
      <c r="N28" s="38"/>
      <c r="O28" s="38"/>
      <c r="P28" s="81"/>
    </row>
    <row r="29" spans="1:16" ht="33.75" x14ac:dyDescent="0.2">
      <c r="A29" s="95">
        <v>16</v>
      </c>
      <c r="B29" s="31" t="s">
        <v>63</v>
      </c>
      <c r="C29" s="37" t="s">
        <v>86</v>
      </c>
      <c r="D29" s="20" t="s">
        <v>58</v>
      </c>
      <c r="E29" s="20">
        <v>960</v>
      </c>
      <c r="F29" s="38"/>
      <c r="G29" s="38"/>
      <c r="H29" s="38"/>
      <c r="I29" s="38"/>
      <c r="J29" s="38"/>
      <c r="K29" s="81"/>
      <c r="L29" s="38"/>
      <c r="M29" s="38"/>
      <c r="N29" s="38"/>
      <c r="O29" s="38"/>
      <c r="P29" s="81"/>
    </row>
    <row r="30" spans="1:16" ht="34.5" thickBot="1" x14ac:dyDescent="0.25">
      <c r="A30" s="95">
        <v>17</v>
      </c>
      <c r="B30" s="31" t="s">
        <v>63</v>
      </c>
      <c r="C30" s="91" t="s">
        <v>85</v>
      </c>
      <c r="D30" s="20"/>
      <c r="E30" s="20"/>
      <c r="F30" s="82"/>
      <c r="G30" s="38"/>
      <c r="H30" s="38"/>
      <c r="I30" s="38"/>
      <c r="J30" s="38"/>
      <c r="K30" s="81"/>
      <c r="L30" s="38"/>
      <c r="M30" s="38"/>
      <c r="N30" s="38"/>
      <c r="O30" s="38"/>
      <c r="P30" s="81"/>
    </row>
    <row r="31" spans="1:16" ht="12" thickBot="1" x14ac:dyDescent="0.25">
      <c r="A31" s="161" t="s">
        <v>59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3"/>
      <c r="L31" s="48">
        <f>SUM(M14:M30)</f>
        <v>0</v>
      </c>
      <c r="M31" s="48">
        <f>SUM(N14:N30)</f>
        <v>0</v>
      </c>
      <c r="N31" s="48">
        <f>SUM(O14:O30)</f>
        <v>0</v>
      </c>
      <c r="O31" s="48">
        <f>SUM(P14:P30)</f>
        <v>0</v>
      </c>
      <c r="P31" s="84">
        <f>SUM(Q14:Q30)</f>
        <v>0</v>
      </c>
    </row>
    <row r="32" spans="1:16" x14ac:dyDescent="0.2">
      <c r="A32" s="14"/>
      <c r="B32" s="14"/>
      <c r="C32" s="14"/>
      <c r="D32" s="14"/>
      <c r="E32" s="79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x14ac:dyDescent="0.2">
      <c r="A34" s="1" t="s">
        <v>16</v>
      </c>
      <c r="B34" s="14"/>
      <c r="C34" s="158">
        <f>'Kops a'!C23:H23</f>
        <v>0</v>
      </c>
      <c r="D34" s="158"/>
      <c r="E34" s="159"/>
      <c r="F34" s="158"/>
      <c r="G34" s="158"/>
      <c r="H34" s="158"/>
      <c r="I34" s="14"/>
      <c r="J34" s="14"/>
      <c r="K34" s="14"/>
      <c r="L34" s="14"/>
      <c r="M34" s="14"/>
      <c r="N34" s="14"/>
      <c r="O34" s="14"/>
      <c r="P34" s="14"/>
    </row>
    <row r="35" spans="1:16" x14ac:dyDescent="0.2">
      <c r="A35" s="14"/>
      <c r="B35" s="14"/>
      <c r="C35" s="96" t="s">
        <v>17</v>
      </c>
      <c r="D35" s="96"/>
      <c r="E35" s="160"/>
      <c r="F35" s="96"/>
      <c r="G35" s="96"/>
      <c r="H35" s="96"/>
      <c r="I35" s="14"/>
      <c r="J35" s="14"/>
      <c r="K35" s="14"/>
      <c r="L35" s="14"/>
      <c r="M35" s="14"/>
      <c r="N35" s="14"/>
      <c r="O35" s="14"/>
      <c r="P35" s="14"/>
    </row>
    <row r="36" spans="1:16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6" x14ac:dyDescent="0.2">
      <c r="A37" s="63" t="str">
        <f>'Kops a'!A26</f>
        <v>Tāme sastādīta 2022.gada</v>
      </c>
      <c r="B37" s="64"/>
      <c r="C37" s="64"/>
      <c r="D37" s="6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</row>
    <row r="38" spans="1:16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x14ac:dyDescent="0.2">
      <c r="A39" s="1" t="s">
        <v>42</v>
      </c>
      <c r="B39" s="14"/>
      <c r="C39" s="158">
        <f>'Kops a'!C28:H28</f>
        <v>0</v>
      </c>
      <c r="D39" s="158"/>
      <c r="E39" s="158"/>
      <c r="F39" s="158"/>
      <c r="G39" s="158"/>
      <c r="H39" s="158"/>
      <c r="I39" s="14"/>
      <c r="J39" s="14"/>
      <c r="K39" s="14"/>
      <c r="L39" s="14"/>
      <c r="M39" s="14"/>
      <c r="N39" s="14"/>
      <c r="O39" s="14"/>
      <c r="P39" s="14"/>
    </row>
    <row r="40" spans="1:16" x14ac:dyDescent="0.2">
      <c r="A40" s="14"/>
      <c r="B40" s="14"/>
      <c r="C40" s="96" t="s">
        <v>17</v>
      </c>
      <c r="D40" s="96"/>
      <c r="E40" s="96"/>
      <c r="F40" s="96"/>
      <c r="G40" s="96"/>
      <c r="H40" s="96"/>
      <c r="I40" s="14"/>
      <c r="J40" s="14"/>
      <c r="K40" s="14"/>
      <c r="L40" s="14"/>
      <c r="M40" s="14"/>
      <c r="N40" s="14"/>
      <c r="O40" s="14"/>
      <c r="P40" s="14"/>
    </row>
    <row r="41" spans="1:16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x14ac:dyDescent="0.2">
      <c r="A42" s="63" t="s">
        <v>60</v>
      </c>
      <c r="B42" s="64"/>
      <c r="C42" s="80">
        <f>'Kops a'!C31</f>
        <v>0</v>
      </c>
      <c r="D42" s="39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x14ac:dyDescent="0.2">
      <c r="A43" s="89"/>
      <c r="B43" s="14"/>
      <c r="C43" s="79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ht="13.5" x14ac:dyDescent="0.2">
      <c r="A44" s="69"/>
      <c r="C44" s="73"/>
    </row>
    <row r="45" spans="1:16" ht="12" x14ac:dyDescent="0.2">
      <c r="A45" s="90"/>
      <c r="C45" s="73"/>
    </row>
    <row r="46" spans="1:16" ht="12" x14ac:dyDescent="0.2">
      <c r="A46" s="90"/>
      <c r="C46" s="73"/>
    </row>
    <row r="47" spans="1:16" x14ac:dyDescent="0.2">
      <c r="A47" s="89"/>
      <c r="C47" s="73"/>
    </row>
    <row r="48" spans="1:16" x14ac:dyDescent="0.2">
      <c r="C48" s="73"/>
    </row>
    <row r="49" spans="3:5" x14ac:dyDescent="0.2">
      <c r="C49" s="73"/>
    </row>
    <row r="60" spans="3:5" x14ac:dyDescent="0.2">
      <c r="C60" s="73"/>
      <c r="D60" s="73"/>
      <c r="E60" s="73"/>
    </row>
    <row r="61" spans="3:5" x14ac:dyDescent="0.2">
      <c r="C61" s="73"/>
      <c r="D61" s="73"/>
      <c r="E61" s="73"/>
    </row>
    <row r="62" spans="3:5" x14ac:dyDescent="0.2">
      <c r="C62" s="73"/>
      <c r="D62" s="73"/>
      <c r="E62" s="73"/>
    </row>
    <row r="63" spans="3:5" x14ac:dyDescent="0.2">
      <c r="C63" s="73"/>
      <c r="D63" s="73"/>
      <c r="E63" s="73"/>
    </row>
    <row r="64" spans="3:5" x14ac:dyDescent="0.2">
      <c r="C64" s="73"/>
      <c r="D64" s="73"/>
      <c r="E64" s="73"/>
    </row>
    <row r="65" spans="3:5" x14ac:dyDescent="0.2">
      <c r="C65" s="73"/>
      <c r="D65" s="73"/>
      <c r="E65" s="73"/>
    </row>
    <row r="66" spans="3:5" x14ac:dyDescent="0.2">
      <c r="C66" s="73"/>
      <c r="D66" s="73"/>
      <c r="E66" s="73"/>
    </row>
  </sheetData>
  <mergeCells count="22">
    <mergeCell ref="E12:E13"/>
    <mergeCell ref="C39:H39"/>
    <mergeCell ref="C40:H40"/>
    <mergeCell ref="C34:H34"/>
    <mergeCell ref="C35:H35"/>
    <mergeCell ref="A31:K31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I14:J30 A14:G30">
    <cfRule type="cellIs" dxfId="19" priority="33" operator="equal">
      <formula>0</formula>
    </cfRule>
  </conditionalFormatting>
  <conditionalFormatting sqref="N9:O9 H14:H30 K14:P30">
    <cfRule type="cellIs" dxfId="18" priority="31" operator="equal">
      <formula>0</formula>
    </cfRule>
  </conditionalFormatting>
  <conditionalFormatting sqref="A9:F9">
    <cfRule type="containsText" dxfId="17" priority="29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6" priority="28" operator="equal">
      <formula>0</formula>
    </cfRule>
  </conditionalFormatting>
  <conditionalFormatting sqref="O10:P10">
    <cfRule type="cellIs" dxfId="15" priority="27" operator="equal">
      <formula>"20__. gada __. _________"</formula>
    </cfRule>
  </conditionalFormatting>
  <conditionalFormatting sqref="A31:K31">
    <cfRule type="containsText" dxfId="14" priority="25" operator="containsText" text="Tiešās izmaksas kopā, t. sk. darba devēja sociālais nodoklis __.__% ">
      <formula>NOT(ISERROR(SEARCH("Tiešās izmaksas kopā, t. sk. darba devēja sociālais nodoklis __.__% ",A31)))</formula>
    </cfRule>
  </conditionalFormatting>
  <conditionalFormatting sqref="C39:H39">
    <cfRule type="cellIs" dxfId="13" priority="22" operator="equal">
      <formula>0</formula>
    </cfRule>
  </conditionalFormatting>
  <conditionalFormatting sqref="C34:H34">
    <cfRule type="cellIs" dxfId="12" priority="21" operator="equal">
      <formula>0</formula>
    </cfRule>
  </conditionalFormatting>
  <conditionalFormatting sqref="L31:P31">
    <cfRule type="cellIs" dxfId="11" priority="20" operator="equal">
      <formula>0</formula>
    </cfRule>
  </conditionalFormatting>
  <conditionalFormatting sqref="C4:I4">
    <cfRule type="cellIs" dxfId="10" priority="19" operator="equal">
      <formula>0</formula>
    </cfRule>
  </conditionalFormatting>
  <conditionalFormatting sqref="D5:L8">
    <cfRule type="cellIs" dxfId="9" priority="17" operator="equal">
      <formula>0</formula>
    </cfRule>
  </conditionalFormatting>
  <conditionalFormatting sqref="C39:H39 C42 C34:H34">
    <cfRule type="cellIs" dxfId="8" priority="16" operator="equal">
      <formula>0</formula>
    </cfRule>
  </conditionalFormatting>
  <conditionalFormatting sqref="D1">
    <cfRule type="cellIs" dxfId="7" priority="15" operator="equal">
      <formula>0</formula>
    </cfRule>
  </conditionalFormatting>
  <pageMargins left="0.7" right="0.7" top="0.75" bottom="0.75" header="0.3" footer="0.3"/>
  <pageSetup paperSize="9" scale="9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4" operator="containsText" id="{BC596309-6EE4-47E0-A590-F3D2F6DA868B}">
            <xm:f>NOT(ISERROR(SEARCH("Tāme sastādīta ____. gada ___. ______________",A37)))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A37</xm:sqref>
        </x14:conditionalFormatting>
        <x14:conditionalFormatting xmlns:xm="http://schemas.microsoft.com/office/excel/2006/main">
          <x14:cfRule type="containsText" priority="23" operator="containsText" id="{A5053C80-E745-4777-A201-BBBD02E74FC0}">
            <xm:f>NOT(ISERROR(SEARCH("Sertifikāta Nr. _________________________________",A42)))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3</vt:i4>
      </vt:variant>
    </vt:vector>
  </HeadingPairs>
  <TitlesOfParts>
    <vt:vector size="3" baseType="lpstr">
      <vt:lpstr>Kopt a</vt:lpstr>
      <vt:lpstr>Kops a</vt:lpstr>
      <vt:lpstr>1a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Armands Ūbelis</dc:creator>
  <cp:keywords/>
  <dc:description/>
  <cp:lastModifiedBy>Prezenta</cp:lastModifiedBy>
  <cp:revision/>
  <dcterms:created xsi:type="dcterms:W3CDTF">2019-03-11T11:42:22Z</dcterms:created>
  <dcterms:modified xsi:type="dcterms:W3CDTF">2022-02-08T09:54:56Z</dcterms:modified>
  <cp:category/>
  <cp:contentStatus/>
</cp:coreProperties>
</file>